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idattica\Fisica Tecnica 23_24\Lezione su GLASER\"/>
    </mc:Choice>
  </mc:AlternateContent>
  <bookViews>
    <workbookView xWindow="0" yWindow="0" windowWidth="19200" windowHeight="11490" activeTab="1"/>
  </bookViews>
  <sheets>
    <sheet name="Foglio1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H24" i="1" s="1"/>
  <c r="H33" i="1" s="1"/>
  <c r="H32" i="1" s="1"/>
  <c r="E26" i="1"/>
  <c r="H23" i="1" s="1"/>
  <c r="H26" i="1" s="1"/>
  <c r="H27" i="1" s="1"/>
  <c r="H16" i="1"/>
  <c r="D20" i="1" s="1"/>
  <c r="G15" i="1"/>
  <c r="G9" i="1"/>
  <c r="H11" i="1"/>
  <c r="H12" i="1"/>
  <c r="H13" i="1"/>
  <c r="H14" i="1"/>
  <c r="H10" i="1"/>
  <c r="N27" i="1" s="1"/>
  <c r="G11" i="1"/>
  <c r="G12" i="1"/>
  <c r="G13" i="1"/>
  <c r="G14" i="1"/>
  <c r="G10" i="1"/>
  <c r="I20" i="1" l="1"/>
  <c r="H31" i="1" s="1"/>
  <c r="G16" i="1"/>
  <c r="D19" i="1" s="1"/>
  <c r="I19" i="1" s="1"/>
  <c r="H29" i="1" l="1"/>
  <c r="H28" i="1"/>
  <c r="H30" i="1"/>
  <c r="B31" i="1"/>
  <c r="E31" i="1" s="1"/>
  <c r="B30" i="1"/>
  <c r="E30" i="1" s="1"/>
  <c r="B29" i="1"/>
  <c r="E29" i="1" s="1"/>
  <c r="B28" i="1"/>
  <c r="E28" i="1" s="1"/>
  <c r="B27" i="1"/>
  <c r="E27" i="1" s="1"/>
  <c r="B32" i="1"/>
  <c r="E32" i="1" s="1"/>
</calcChain>
</file>

<file path=xl/sharedStrings.xml><?xml version="1.0" encoding="utf-8"?>
<sst xmlns="http://schemas.openxmlformats.org/spreadsheetml/2006/main" count="63" uniqueCount="60">
  <si>
    <t>Adduttanza interna</t>
  </si>
  <si>
    <t>Intonaco</t>
  </si>
  <si>
    <t>Laterizio</t>
  </si>
  <si>
    <t>Isolante</t>
  </si>
  <si>
    <t>Adduttanza esterna</t>
  </si>
  <si>
    <t>a</t>
  </si>
  <si>
    <t>L</t>
  </si>
  <si>
    <t>l</t>
  </si>
  <si>
    <t>p</t>
  </si>
  <si>
    <t>Totale</t>
  </si>
  <si>
    <t>Trasmittanza termica=</t>
  </si>
  <si>
    <t xml:space="preserve">Permeanza = </t>
  </si>
  <si>
    <t>ti</t>
  </si>
  <si>
    <t>te</t>
  </si>
  <si>
    <t xml:space="preserve">Flusso termico = </t>
  </si>
  <si>
    <t>pvi</t>
  </si>
  <si>
    <t>pve</t>
  </si>
  <si>
    <t>Numero di Nepero=</t>
  </si>
  <si>
    <t>Verifica di condensa interstiziale col metodo grafico di Glaser</t>
  </si>
  <si>
    <r>
      <t>R</t>
    </r>
    <r>
      <rPr>
        <b/>
        <vertAlign val="subscript"/>
        <sz val="11"/>
        <color theme="1"/>
        <rFont val="Calibri"/>
        <family val="2"/>
        <scheme val="minor"/>
      </rPr>
      <t>t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</si>
  <si>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v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</si>
  <si>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 xml:space="preserve"> = 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</si>
  <si>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si</t>
    </r>
    <r>
      <rPr>
        <b/>
        <sz val="11"/>
        <color theme="1"/>
        <rFont val="Calibri"/>
        <family val="2"/>
        <scheme val="minor"/>
      </rPr>
      <t xml:space="preserve"> = 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</si>
  <si>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=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</si>
  <si>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=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</si>
  <si>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=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</si>
  <si>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=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</si>
  <si>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se</t>
    </r>
    <r>
      <rPr>
        <b/>
        <sz val="11"/>
        <color theme="1"/>
        <rFont val="Calibri"/>
        <family val="2"/>
        <scheme val="minor"/>
      </rPr>
      <t>=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</si>
  <si>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= 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</si>
  <si>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(t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 xml:space="preserve">) = 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</si>
  <si>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(ts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 xml:space="preserve">) = 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</si>
  <si>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(t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) = 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</si>
  <si>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(t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) = 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</si>
  <si>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(t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) = 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</si>
  <si>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(t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) = 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</si>
  <si>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(t</t>
    </r>
    <r>
      <rPr>
        <b/>
        <vertAlign val="subscript"/>
        <sz val="11"/>
        <color theme="1"/>
        <rFont val="Calibri"/>
        <family val="2"/>
        <scheme val="minor"/>
      </rPr>
      <t>se</t>
    </r>
    <r>
      <rPr>
        <b/>
        <sz val="11"/>
        <color theme="1"/>
        <rFont val="Calibri"/>
        <family val="2"/>
        <scheme val="minor"/>
      </rPr>
      <t xml:space="preserve">) = 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</si>
  <si>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(t</t>
    </r>
    <r>
      <rPr>
        <b/>
        <vertAlign val="subscript"/>
        <sz val="11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 xml:space="preserve">) = 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</si>
  <si>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vi</t>
    </r>
    <r>
      <rPr>
        <b/>
        <sz val="11"/>
        <color theme="1"/>
        <rFont val="Calibri"/>
        <family val="2"/>
        <scheme val="minor"/>
      </rPr>
      <t xml:space="preserve"> = 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</si>
  <si>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vsi</t>
    </r>
    <r>
      <rPr>
        <b/>
        <sz val="11"/>
        <color theme="1"/>
        <rFont val="Calibri"/>
        <family val="2"/>
        <scheme val="minor"/>
      </rPr>
      <t xml:space="preserve"> = 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</si>
  <si>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v1</t>
    </r>
    <r>
      <rPr>
        <b/>
        <sz val="11"/>
        <color theme="1"/>
        <rFont val="Calibri"/>
        <family val="2"/>
        <scheme val="minor"/>
      </rPr>
      <t>=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</si>
  <si>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v2</t>
    </r>
    <r>
      <rPr>
        <b/>
        <sz val="11"/>
        <color theme="1"/>
        <rFont val="Calibri"/>
        <family val="2"/>
        <scheme val="minor"/>
      </rPr>
      <t>=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</si>
  <si>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v3</t>
    </r>
    <r>
      <rPr>
        <b/>
        <sz val="11"/>
        <color theme="1"/>
        <rFont val="Calibri"/>
        <family val="2"/>
        <scheme val="minor"/>
      </rPr>
      <t>=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</si>
  <si>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v4</t>
    </r>
    <r>
      <rPr>
        <b/>
        <sz val="11"/>
        <color theme="1"/>
        <rFont val="Calibri"/>
        <family val="2"/>
        <scheme val="minor"/>
      </rPr>
      <t>=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</si>
  <si>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vse</t>
    </r>
    <r>
      <rPr>
        <b/>
        <sz val="11"/>
        <color theme="1"/>
        <rFont val="Calibri"/>
        <family val="2"/>
        <scheme val="minor"/>
      </rPr>
      <t>=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</si>
  <si>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ve</t>
    </r>
    <r>
      <rPr>
        <b/>
        <sz val="11"/>
        <color theme="1"/>
        <rFont val="Calibri"/>
        <family val="2"/>
        <scheme val="minor"/>
      </rPr>
      <t>=</t>
    </r>
  </si>
  <si>
    <r>
      <rPr>
        <b/>
        <sz val="11"/>
        <color theme="1"/>
        <rFont val="Symbol"/>
        <family val="1"/>
        <charset val="2"/>
      </rPr>
      <t>F</t>
    </r>
    <r>
      <rPr>
        <b/>
        <sz val="11"/>
        <color theme="1"/>
        <rFont val="Calibri"/>
        <family val="2"/>
        <scheme val="minor"/>
      </rPr>
      <t>i</t>
    </r>
  </si>
  <si>
    <r>
      <rPr>
        <b/>
        <sz val="11"/>
        <color theme="1"/>
        <rFont val="Symbol"/>
        <family val="1"/>
        <charset val="2"/>
      </rPr>
      <t>F</t>
    </r>
    <r>
      <rPr>
        <b/>
        <sz val="11"/>
        <color theme="1"/>
        <rFont val="Calibri"/>
        <family val="2"/>
        <scheme val="minor"/>
      </rPr>
      <t>e</t>
    </r>
  </si>
  <si>
    <t>Somma delle prime tre resistenze al vapore</t>
  </si>
  <si>
    <t>Flusso di vapore =</t>
  </si>
  <si>
    <r>
      <t>W/m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K</t>
    </r>
  </si>
  <si>
    <t>m</t>
  </si>
  <si>
    <r>
      <t>W/m</t>
    </r>
    <r>
      <rPr>
        <sz val="11"/>
        <color theme="1"/>
        <rFont val="Calibri"/>
        <family val="2"/>
        <scheme val="minor"/>
      </rPr>
      <t>K</t>
    </r>
  </si>
  <si>
    <t>kg/s m Pa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</si>
  <si>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K/W</t>
    </r>
  </si>
  <si>
    <r>
      <t>s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Pa/kg</t>
    </r>
  </si>
  <si>
    <r>
      <t>W/m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</si>
  <si>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kg/s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Pa</t>
    </r>
  </si>
  <si>
    <r>
      <t>kg/s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</si>
  <si>
    <t>pv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</si>
  <si>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(t)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</si>
</sst>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0" borderId="0" xfId="0" applyNumberFormat="1"/>
    <xf numFmtId="11" fontId="0" fillId="0" borderId="0" xfId="0" applyNumberFormat="1"/>
    <xf numFmtId="1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11" fontId="1" fillId="0" borderId="0" xfId="0" applyNumberFormat="1" applyFont="1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11" fontId="1" fillId="0" borderId="0" xfId="0" applyNumberFormat="1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Foglio1!$B$37:$B$44</c:f>
              <c:numCache>
                <c:formatCode>General</c:formatCode>
                <c:ptCount val="8"/>
                <c:pt idx="0">
                  <c:v>-1</c:v>
                </c:pt>
                <c:pt idx="1">
                  <c:v>0</c:v>
                </c:pt>
                <c:pt idx="2">
                  <c:v>2</c:v>
                </c:pt>
                <c:pt idx="3">
                  <c:v>10</c:v>
                </c:pt>
                <c:pt idx="4">
                  <c:v>14</c:v>
                </c:pt>
                <c:pt idx="5">
                  <c:v>26</c:v>
                </c:pt>
                <c:pt idx="6">
                  <c:v>28</c:v>
                </c:pt>
                <c:pt idx="7">
                  <c:v>29</c:v>
                </c:pt>
              </c:numCache>
            </c:numRef>
          </c:xVal>
          <c:yVal>
            <c:numRef>
              <c:f>Foglio1!$C$37:$C$44</c:f>
              <c:numCache>
                <c:formatCode>0</c:formatCode>
                <c:ptCount val="8"/>
                <c:pt idx="0">
                  <c:v>2336.9511438023364</c:v>
                </c:pt>
                <c:pt idx="1">
                  <c:v>2027.63749848679</c:v>
                </c:pt>
                <c:pt idx="2">
                  <c:v>1976.575406211525</c:v>
                </c:pt>
                <c:pt idx="3">
                  <c:v>1801.9536437877803</c:v>
                </c:pt>
                <c:pt idx="4">
                  <c:v>514.81216543975131</c:v>
                </c:pt>
                <c:pt idx="5">
                  <c:v>458.21248434327549</c:v>
                </c:pt>
                <c:pt idx="6">
                  <c:v>446.94125849314025</c:v>
                </c:pt>
                <c:pt idx="7">
                  <c:v>420.97868834763557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8B-4CE4-A535-D1769483B92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Foglio1!$B$37:$B$44</c:f>
              <c:numCache>
                <c:formatCode>General</c:formatCode>
                <c:ptCount val="8"/>
                <c:pt idx="0">
                  <c:v>-1</c:v>
                </c:pt>
                <c:pt idx="1">
                  <c:v>0</c:v>
                </c:pt>
                <c:pt idx="2">
                  <c:v>2</c:v>
                </c:pt>
                <c:pt idx="3">
                  <c:v>10</c:v>
                </c:pt>
                <c:pt idx="4">
                  <c:v>14</c:v>
                </c:pt>
                <c:pt idx="5">
                  <c:v>26</c:v>
                </c:pt>
                <c:pt idx="6">
                  <c:v>28</c:v>
                </c:pt>
                <c:pt idx="7">
                  <c:v>29</c:v>
                </c:pt>
              </c:numCache>
            </c:numRef>
          </c:xVal>
          <c:yVal>
            <c:numRef>
              <c:f>Foglio1!$D$37:$D$44</c:f>
              <c:numCache>
                <c:formatCode>0</c:formatCode>
                <c:ptCount val="8"/>
                <c:pt idx="0">
                  <c:v>1168.4755719011682</c:v>
                </c:pt>
                <c:pt idx="1">
                  <c:v>1168.4755719011682</c:v>
                </c:pt>
                <c:pt idx="2">
                  <c:v>1140.599551359081</c:v>
                </c:pt>
                <c:pt idx="3">
                  <c:v>970.91942632028895</c:v>
                </c:pt>
                <c:pt idx="4">
                  <c:v>595.66530363834511</c:v>
                </c:pt>
                <c:pt idx="5">
                  <c:v>341.14511608015721</c:v>
                </c:pt>
                <c:pt idx="6">
                  <c:v>294.6850818433449</c:v>
                </c:pt>
                <c:pt idx="7">
                  <c:v>294.6850818433449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8B-4CE4-A535-D1769483B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6292863"/>
        <c:axId val="1416291615"/>
      </c:scatterChart>
      <c:valAx>
        <c:axId val="14162928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16291615"/>
        <c:crosses val="autoZero"/>
        <c:crossBetween val="midCat"/>
      </c:valAx>
      <c:valAx>
        <c:axId val="1416291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162928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708962609182051E-2"/>
          <c:y val="2.5428331875182269E-2"/>
          <c:w val="0.91743857837442455"/>
          <c:h val="0.73577136191309422"/>
        </c:manualLayout>
      </c:layout>
      <c:scatterChart>
        <c:scatterStyle val="lineMarker"/>
        <c:varyColors val="0"/>
        <c:ser>
          <c:idx val="0"/>
          <c:order val="0"/>
          <c:tx>
            <c:v>Pressione di saturazione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Foglio1!$B$37:$B$44</c:f>
              <c:numCache>
                <c:formatCode>General</c:formatCode>
                <c:ptCount val="8"/>
                <c:pt idx="0">
                  <c:v>-1</c:v>
                </c:pt>
                <c:pt idx="1">
                  <c:v>0</c:v>
                </c:pt>
                <c:pt idx="2">
                  <c:v>2</c:v>
                </c:pt>
                <c:pt idx="3">
                  <c:v>10</c:v>
                </c:pt>
                <c:pt idx="4">
                  <c:v>14</c:v>
                </c:pt>
                <c:pt idx="5">
                  <c:v>26</c:v>
                </c:pt>
                <c:pt idx="6">
                  <c:v>28</c:v>
                </c:pt>
                <c:pt idx="7">
                  <c:v>29</c:v>
                </c:pt>
              </c:numCache>
            </c:numRef>
          </c:xVal>
          <c:yVal>
            <c:numRef>
              <c:f>Foglio1!$C$37:$C$44</c:f>
              <c:numCache>
                <c:formatCode>0</c:formatCode>
                <c:ptCount val="8"/>
                <c:pt idx="0">
                  <c:v>2336.9511438023364</c:v>
                </c:pt>
                <c:pt idx="1">
                  <c:v>2027.63749848679</c:v>
                </c:pt>
                <c:pt idx="2">
                  <c:v>1976.575406211525</c:v>
                </c:pt>
                <c:pt idx="3">
                  <c:v>1801.9536437877803</c:v>
                </c:pt>
                <c:pt idx="4">
                  <c:v>514.81216543975131</c:v>
                </c:pt>
                <c:pt idx="5">
                  <c:v>458.21248434327549</c:v>
                </c:pt>
                <c:pt idx="6">
                  <c:v>446.94125849314025</c:v>
                </c:pt>
                <c:pt idx="7">
                  <c:v>420.97868834763557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4E-4723-B6ED-77AD8C68A851}"/>
            </c:ext>
          </c:extLst>
        </c:ser>
        <c:ser>
          <c:idx val="1"/>
          <c:order val="1"/>
          <c:tx>
            <c:v>Pressione parziale del vapore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Foglio1!$B$37:$B$44</c:f>
              <c:numCache>
                <c:formatCode>General</c:formatCode>
                <c:ptCount val="8"/>
                <c:pt idx="0">
                  <c:v>-1</c:v>
                </c:pt>
                <c:pt idx="1">
                  <c:v>0</c:v>
                </c:pt>
                <c:pt idx="2">
                  <c:v>2</c:v>
                </c:pt>
                <c:pt idx="3">
                  <c:v>10</c:v>
                </c:pt>
                <c:pt idx="4">
                  <c:v>14</c:v>
                </c:pt>
                <c:pt idx="5">
                  <c:v>26</c:v>
                </c:pt>
                <c:pt idx="6">
                  <c:v>28</c:v>
                </c:pt>
                <c:pt idx="7">
                  <c:v>29</c:v>
                </c:pt>
              </c:numCache>
            </c:numRef>
          </c:xVal>
          <c:yVal>
            <c:numRef>
              <c:f>Foglio1!$D$37:$D$44</c:f>
              <c:numCache>
                <c:formatCode>0</c:formatCode>
                <c:ptCount val="8"/>
                <c:pt idx="0">
                  <c:v>1168.4755719011682</c:v>
                </c:pt>
                <c:pt idx="1">
                  <c:v>1168.4755719011682</c:v>
                </c:pt>
                <c:pt idx="2">
                  <c:v>1140.599551359081</c:v>
                </c:pt>
                <c:pt idx="3">
                  <c:v>970.91942632028895</c:v>
                </c:pt>
                <c:pt idx="4">
                  <c:v>595.66530363834511</c:v>
                </c:pt>
                <c:pt idx="5">
                  <c:v>341.14511608015721</c:v>
                </c:pt>
                <c:pt idx="6">
                  <c:v>294.6850818433449</c:v>
                </c:pt>
                <c:pt idx="7">
                  <c:v>294.6850818433449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4E-4723-B6ED-77AD8C68A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6292863"/>
        <c:axId val="1416291615"/>
      </c:scatterChart>
      <c:valAx>
        <c:axId val="14162928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16291615"/>
        <c:crosses val="autoZero"/>
        <c:crossBetween val="midCat"/>
        <c:majorUnit val="2"/>
      </c:valAx>
      <c:valAx>
        <c:axId val="1416291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162928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708962609182051E-2"/>
          <c:y val="2.5428331875182269E-2"/>
          <c:w val="0.91743857837442455"/>
          <c:h val="0.73577136191309422"/>
        </c:manualLayout>
      </c:layout>
      <c:scatterChart>
        <c:scatterStyle val="lineMarker"/>
        <c:varyColors val="0"/>
        <c:ser>
          <c:idx val="0"/>
          <c:order val="0"/>
          <c:tx>
            <c:v>Pressione di saturazione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Foglio1!$B$37:$B$44</c:f>
              <c:numCache>
                <c:formatCode>General</c:formatCode>
                <c:ptCount val="8"/>
                <c:pt idx="0">
                  <c:v>-1</c:v>
                </c:pt>
                <c:pt idx="1">
                  <c:v>0</c:v>
                </c:pt>
                <c:pt idx="2">
                  <c:v>2</c:v>
                </c:pt>
                <c:pt idx="3">
                  <c:v>10</c:v>
                </c:pt>
                <c:pt idx="4">
                  <c:v>14</c:v>
                </c:pt>
                <c:pt idx="5">
                  <c:v>26</c:v>
                </c:pt>
                <c:pt idx="6">
                  <c:v>28</c:v>
                </c:pt>
                <c:pt idx="7">
                  <c:v>29</c:v>
                </c:pt>
              </c:numCache>
            </c:numRef>
          </c:xVal>
          <c:yVal>
            <c:numRef>
              <c:f>Foglio1!$C$37:$C$44</c:f>
              <c:numCache>
                <c:formatCode>0</c:formatCode>
                <c:ptCount val="8"/>
                <c:pt idx="0">
                  <c:v>2336.9511438023364</c:v>
                </c:pt>
                <c:pt idx="1">
                  <c:v>2027.63749848679</c:v>
                </c:pt>
                <c:pt idx="2">
                  <c:v>1976.575406211525</c:v>
                </c:pt>
                <c:pt idx="3">
                  <c:v>1801.9536437877803</c:v>
                </c:pt>
                <c:pt idx="4">
                  <c:v>514.81216543975131</c:v>
                </c:pt>
                <c:pt idx="5">
                  <c:v>458.21248434327549</c:v>
                </c:pt>
                <c:pt idx="6">
                  <c:v>446.94125849314025</c:v>
                </c:pt>
                <c:pt idx="7">
                  <c:v>420.97868834763557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E1-432C-854E-0A6286B5B844}"/>
            </c:ext>
          </c:extLst>
        </c:ser>
        <c:ser>
          <c:idx val="1"/>
          <c:order val="1"/>
          <c:tx>
            <c:v>Pressione parziale del vapore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Foglio1!$B$37:$B$44</c:f>
              <c:numCache>
                <c:formatCode>General</c:formatCode>
                <c:ptCount val="8"/>
                <c:pt idx="0">
                  <c:v>-1</c:v>
                </c:pt>
                <c:pt idx="1">
                  <c:v>0</c:v>
                </c:pt>
                <c:pt idx="2">
                  <c:v>2</c:v>
                </c:pt>
                <c:pt idx="3">
                  <c:v>10</c:v>
                </c:pt>
                <c:pt idx="4">
                  <c:v>14</c:v>
                </c:pt>
                <c:pt idx="5">
                  <c:v>26</c:v>
                </c:pt>
                <c:pt idx="6">
                  <c:v>28</c:v>
                </c:pt>
                <c:pt idx="7">
                  <c:v>29</c:v>
                </c:pt>
              </c:numCache>
            </c:numRef>
          </c:xVal>
          <c:yVal>
            <c:numRef>
              <c:f>Foglio1!$D$37:$D$44</c:f>
              <c:numCache>
                <c:formatCode>0</c:formatCode>
                <c:ptCount val="8"/>
                <c:pt idx="0">
                  <c:v>1168.4755719011682</c:v>
                </c:pt>
                <c:pt idx="1">
                  <c:v>1168.4755719011682</c:v>
                </c:pt>
                <c:pt idx="2">
                  <c:v>1140.599551359081</c:v>
                </c:pt>
                <c:pt idx="3">
                  <c:v>970.91942632028895</c:v>
                </c:pt>
                <c:pt idx="4">
                  <c:v>595.66530363834511</c:v>
                </c:pt>
                <c:pt idx="5">
                  <c:v>341.14511608015721</c:v>
                </c:pt>
                <c:pt idx="6">
                  <c:v>294.6850818433449</c:v>
                </c:pt>
                <c:pt idx="7">
                  <c:v>294.6850818433449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E1-432C-854E-0A6286B5B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6292863"/>
        <c:axId val="1416291615"/>
      </c:scatterChart>
      <c:valAx>
        <c:axId val="14162928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16291615"/>
        <c:crosses val="autoZero"/>
        <c:crossBetween val="midCat"/>
        <c:majorUnit val="2"/>
      </c:valAx>
      <c:valAx>
        <c:axId val="1416291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162928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21</xdr:row>
      <xdr:rowOff>66676</xdr:rowOff>
    </xdr:from>
    <xdr:to>
      <xdr:col>4</xdr:col>
      <xdr:colOff>38100</xdr:colOff>
      <xdr:row>23</xdr:row>
      <xdr:rowOff>104776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8" name="CasellaDiTesto 123"/>
            <xdr:cNvSpPr txBox="1"/>
          </xdr:nvSpPr>
          <xdr:spPr>
            <a:xfrm>
              <a:off x="123825" y="4286251"/>
              <a:ext cx="2400300" cy="41910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400" b="1" i="1">
                            <a:latin typeface="Cambria Math" panose="02040503050406030204" pitchFamily="18" charset="0"/>
                          </a:rPr>
                          <m:t>𝒑</m:t>
                        </m:r>
                      </m:e>
                      <m:sub>
                        <m:r>
                          <a:rPr lang="it-IT" sz="1400" b="1" i="1">
                            <a:latin typeface="Cambria Math" panose="02040503050406030204" pitchFamily="18" charset="0"/>
                          </a:rPr>
                          <m:t>𝒔</m:t>
                        </m:r>
                      </m:sub>
                    </m:sSub>
                    <m:d>
                      <m:dPr>
                        <m:ctrlPr>
                          <a:rPr lang="it-IT" sz="14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it-IT" sz="1400" b="1" i="1">
                            <a:latin typeface="Cambria Math" panose="02040503050406030204" pitchFamily="18" charset="0"/>
                          </a:rPr>
                          <m:t>𝒕</m:t>
                        </m:r>
                      </m:e>
                    </m:d>
                    <m:r>
                      <a:rPr lang="it-IT" sz="14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sz="1400" b="1" i="1">
                        <a:latin typeface="Cambria Math" panose="02040503050406030204" pitchFamily="18" charset="0"/>
                      </a:rPr>
                      <m:t>𝟔𝟏𝟎</m:t>
                    </m:r>
                    <m:r>
                      <a:rPr lang="it-IT" sz="1400" b="1" i="1">
                        <a:latin typeface="Cambria Math" panose="02040503050406030204" pitchFamily="18" charset="0"/>
                      </a:rPr>
                      <m:t>,</m:t>
                    </m:r>
                    <m:r>
                      <a:rPr lang="it-IT" sz="1400" b="1" i="1">
                        <a:latin typeface="Cambria Math" panose="02040503050406030204" pitchFamily="18" charset="0"/>
                      </a:rPr>
                      <m:t>𝟓</m:t>
                    </m:r>
                    <m:r>
                      <a:rPr lang="it-IT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sSup>
                      <m:sSupPr>
                        <m:ctrlPr>
                          <a:rPr lang="it-IT" sz="1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it-IT" sz="1400" b="1" i="1">
                            <a:latin typeface="Cambria Math" panose="02040503050406030204" pitchFamily="18" charset="0"/>
                          </a:rPr>
                          <m:t>𝒆</m:t>
                        </m:r>
                      </m:e>
                      <m:sup>
                        <m:f>
                          <m:fPr>
                            <m:ctrlPr>
                              <a:rPr lang="it-IT" sz="14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it-IT" sz="14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  <m:r>
                              <a:rPr lang="it-IT" sz="1400" b="1" i="1"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it-IT" sz="1400" b="1" i="1">
                                <a:latin typeface="Cambria Math" panose="02040503050406030204" pitchFamily="18" charset="0"/>
                              </a:rPr>
                              <m:t>𝟐𝟔𝟗</m:t>
                            </m:r>
                            <m:r>
                              <a:rPr lang="it-IT" sz="14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∙</m:t>
                            </m:r>
                            <m:r>
                              <a:rPr lang="it-IT" sz="14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𝒕</m:t>
                            </m:r>
                          </m:num>
                          <m:den>
                            <m:r>
                              <a:rPr lang="it-IT" sz="1400" b="1" i="1">
                                <a:latin typeface="Cambria Math" panose="02040503050406030204" pitchFamily="18" charset="0"/>
                              </a:rPr>
                              <m:t>𝟐𝟑𝟕</m:t>
                            </m:r>
                            <m:r>
                              <a:rPr lang="it-IT" sz="1400" b="1" i="1"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it-IT" sz="1400" b="1" i="1">
                                <a:latin typeface="Cambria Math" panose="02040503050406030204" pitchFamily="18" charset="0"/>
                              </a:rPr>
                              <m:t>𝟑</m:t>
                            </m:r>
                            <m:r>
                              <a:rPr lang="it-IT" sz="1400" b="1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it-IT" sz="1400" b="1" i="1">
                                <a:latin typeface="Cambria Math" panose="02040503050406030204" pitchFamily="18" charset="0"/>
                              </a:rPr>
                              <m:t>𝒕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it-IT" sz="1400" b="1"/>
            </a:p>
          </xdr:txBody>
        </xdr:sp>
      </mc:Choice>
      <mc:Fallback>
        <xdr:sp macro="" textlink="">
          <xdr:nvSpPr>
            <xdr:cNvPr id="28" name="CasellaDiTesto 123"/>
            <xdr:cNvSpPr txBox="1"/>
          </xdr:nvSpPr>
          <xdr:spPr>
            <a:xfrm>
              <a:off x="123825" y="4286251"/>
              <a:ext cx="2400300" cy="41910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it-IT" sz="1400" b="1" i="0">
                  <a:latin typeface="Cambria Math" panose="02040503050406030204" pitchFamily="18" charset="0"/>
                </a:rPr>
                <a:t>𝒑_𝒔 (𝒕)=𝟔𝟏𝟎,𝟓</a:t>
              </a:r>
              <a:r>
                <a:rPr lang="it-IT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it-IT" sz="1400" b="1" i="0">
                  <a:latin typeface="Cambria Math" panose="02040503050406030204" pitchFamily="18" charset="0"/>
                </a:rPr>
                <a:t>𝒆^((𝟏𝟕,𝟐𝟔𝟗</a:t>
              </a:r>
              <a:r>
                <a:rPr lang="it-IT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∙𝒕)/(</a:t>
              </a:r>
              <a:r>
                <a:rPr lang="it-IT" sz="1400" b="1" i="0">
                  <a:latin typeface="Cambria Math" panose="02040503050406030204" pitchFamily="18" charset="0"/>
                </a:rPr>
                <a:t>𝟐𝟑𝟕,𝟑+𝒕))</a:t>
              </a:r>
              <a:endParaRPr lang="it-IT" sz="1400" b="1"/>
            </a:p>
          </xdr:txBody>
        </xdr:sp>
      </mc:Fallback>
    </mc:AlternateContent>
    <xdr:clientData/>
  </xdr:twoCellAnchor>
  <xdr:twoCellAnchor>
    <xdr:from>
      <xdr:col>4</xdr:col>
      <xdr:colOff>371475</xdr:colOff>
      <xdr:row>35</xdr:row>
      <xdr:rowOff>9525</xdr:rowOff>
    </xdr:from>
    <xdr:to>
      <xdr:col>11</xdr:col>
      <xdr:colOff>161925</xdr:colOff>
      <xdr:row>48</xdr:row>
      <xdr:rowOff>47625</xdr:rowOff>
    </xdr:to>
    <xdr:graphicFrame macro="">
      <xdr:nvGraphicFramePr>
        <xdr:cNvPr id="32" name="Grafico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200025</xdr:colOff>
      <xdr:row>0</xdr:row>
      <xdr:rowOff>61912</xdr:rowOff>
    </xdr:from>
    <xdr:to>
      <xdr:col>14</xdr:col>
      <xdr:colOff>495298</xdr:colOff>
      <xdr:row>22</xdr:row>
      <xdr:rowOff>147636</xdr:rowOff>
    </xdr:to>
    <xdr:grpSp>
      <xdr:nvGrpSpPr>
        <xdr:cNvPr id="10" name="Gruppo 9"/>
        <xdr:cNvGrpSpPr/>
      </xdr:nvGrpSpPr>
      <xdr:grpSpPr>
        <a:xfrm>
          <a:off x="7134225" y="61912"/>
          <a:ext cx="2124073" cy="4495799"/>
          <a:chOff x="7953375" y="500062"/>
          <a:chExt cx="2200273" cy="4410074"/>
        </a:xfrm>
      </xdr:grpSpPr>
      <xdr:grpSp>
        <xdr:nvGrpSpPr>
          <xdr:cNvPr id="31" name="Gruppo 30"/>
          <xdr:cNvGrpSpPr/>
        </xdr:nvGrpSpPr>
        <xdr:grpSpPr>
          <a:xfrm>
            <a:off x="7953375" y="500062"/>
            <a:ext cx="2200273" cy="4410074"/>
            <a:chOff x="7129463" y="552450"/>
            <a:chExt cx="2200273" cy="4124324"/>
          </a:xfrm>
        </xdr:grpSpPr>
        <xdr:grpSp>
          <xdr:nvGrpSpPr>
            <xdr:cNvPr id="30" name="Gruppo 29"/>
            <xdr:cNvGrpSpPr/>
          </xdr:nvGrpSpPr>
          <xdr:grpSpPr>
            <a:xfrm>
              <a:off x="7253307" y="552450"/>
              <a:ext cx="1919287" cy="3910595"/>
              <a:chOff x="7253307" y="552450"/>
              <a:chExt cx="1919287" cy="3910595"/>
            </a:xfrm>
          </xdr:grpSpPr>
          <xdr:grpSp>
            <xdr:nvGrpSpPr>
              <xdr:cNvPr id="29" name="Gruppo 28"/>
              <xdr:cNvGrpSpPr/>
            </xdr:nvGrpSpPr>
            <xdr:grpSpPr>
              <a:xfrm>
                <a:off x="7258050" y="552450"/>
                <a:ext cx="1900238" cy="3276600"/>
                <a:chOff x="7258050" y="381000"/>
                <a:chExt cx="1900238" cy="3276600"/>
              </a:xfrm>
            </xdr:grpSpPr>
            <xdr:sp macro="" textlink="">
              <xdr:nvSpPr>
                <xdr:cNvPr id="2" name="Rettangolo 1"/>
                <xdr:cNvSpPr/>
              </xdr:nvSpPr>
              <xdr:spPr>
                <a:xfrm>
                  <a:off x="7258050" y="390525"/>
                  <a:ext cx="1900238" cy="3257550"/>
                </a:xfrm>
                <a:prstGeom prst="rect">
                  <a:avLst/>
                </a:prstGeom>
                <a:noFill/>
                <a:ln w="190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it-IT" sz="1100"/>
                </a:p>
              </xdr:txBody>
            </xdr:sp>
            <xdr:cxnSp macro="">
              <xdr:nvCxnSpPr>
                <xdr:cNvPr id="4" name="Connettore diritto 3"/>
                <xdr:cNvCxnSpPr/>
              </xdr:nvCxnSpPr>
              <xdr:spPr>
                <a:xfrm flipH="1">
                  <a:off x="7353300" y="381000"/>
                  <a:ext cx="9525" cy="3276600"/>
                </a:xfrm>
                <a:prstGeom prst="line">
                  <a:avLst/>
                </a:prstGeom>
                <a:ln w="19050">
                  <a:solidFill>
                    <a:schemeClr val="tx1">
                      <a:lumMod val="50000"/>
                      <a:lumOff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5" name="Connettore diritto 4"/>
                <xdr:cNvCxnSpPr/>
              </xdr:nvCxnSpPr>
              <xdr:spPr>
                <a:xfrm>
                  <a:off x="7839076" y="390540"/>
                  <a:ext cx="4763" cy="3258000"/>
                </a:xfrm>
                <a:prstGeom prst="line">
                  <a:avLst/>
                </a:prstGeom>
                <a:ln w="19050">
                  <a:solidFill>
                    <a:schemeClr val="tx1">
                      <a:lumMod val="50000"/>
                      <a:lumOff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" name="Connettore diritto 6"/>
                <xdr:cNvCxnSpPr/>
              </xdr:nvCxnSpPr>
              <xdr:spPr>
                <a:xfrm>
                  <a:off x="8153401" y="381015"/>
                  <a:ext cx="4763" cy="3258000"/>
                </a:xfrm>
                <a:prstGeom prst="line">
                  <a:avLst/>
                </a:prstGeom>
                <a:ln w="19050">
                  <a:solidFill>
                    <a:schemeClr val="tx1">
                      <a:lumMod val="50000"/>
                      <a:lumOff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" name="Connettore diritto 7"/>
                <xdr:cNvCxnSpPr/>
              </xdr:nvCxnSpPr>
              <xdr:spPr>
                <a:xfrm>
                  <a:off x="9058276" y="395303"/>
                  <a:ext cx="4763" cy="3258000"/>
                </a:xfrm>
                <a:prstGeom prst="line">
                  <a:avLst/>
                </a:prstGeom>
                <a:ln w="19050">
                  <a:solidFill>
                    <a:schemeClr val="tx1">
                      <a:lumMod val="50000"/>
                      <a:lumOff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cxnSp macro="">
            <xdr:nvCxnSpPr>
              <xdr:cNvPr id="16" name="Connettore diritto 15"/>
              <xdr:cNvCxnSpPr/>
            </xdr:nvCxnSpPr>
            <xdr:spPr>
              <a:xfrm>
                <a:off x="7839075" y="3805271"/>
                <a:ext cx="4763" cy="643500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7" name="Connettore diritto 16"/>
              <xdr:cNvCxnSpPr/>
            </xdr:nvCxnSpPr>
            <xdr:spPr>
              <a:xfrm>
                <a:off x="9167831" y="3814795"/>
                <a:ext cx="4763" cy="643500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8" name="Connettore diritto 17"/>
              <xdr:cNvCxnSpPr/>
            </xdr:nvCxnSpPr>
            <xdr:spPr>
              <a:xfrm>
                <a:off x="9058293" y="3814782"/>
                <a:ext cx="4763" cy="643500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9" name="Connettore diritto 18"/>
              <xdr:cNvCxnSpPr/>
            </xdr:nvCxnSpPr>
            <xdr:spPr>
              <a:xfrm>
                <a:off x="7358080" y="3819545"/>
                <a:ext cx="4763" cy="643500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0" name="Connettore diritto 19"/>
              <xdr:cNvCxnSpPr/>
            </xdr:nvCxnSpPr>
            <xdr:spPr>
              <a:xfrm>
                <a:off x="8158164" y="3814787"/>
                <a:ext cx="4763" cy="643500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1" name="Connettore diritto 20"/>
              <xdr:cNvCxnSpPr/>
            </xdr:nvCxnSpPr>
            <xdr:spPr>
              <a:xfrm>
                <a:off x="7253307" y="3810034"/>
                <a:ext cx="4763" cy="643500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2" name="CasellaDiTesto 21"/>
            <xdr:cNvSpPr txBox="1"/>
          </xdr:nvSpPr>
          <xdr:spPr>
            <a:xfrm>
              <a:off x="7129463" y="4438649"/>
              <a:ext cx="380999" cy="2238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it-IT" sz="800"/>
                <a:t>0,02</a:t>
              </a:r>
            </a:p>
          </xdr:txBody>
        </xdr:sp>
        <xdr:sp macro="" textlink="">
          <xdr:nvSpPr>
            <xdr:cNvPr id="23" name="CasellaDiTesto 22"/>
            <xdr:cNvSpPr txBox="1"/>
          </xdr:nvSpPr>
          <xdr:spPr>
            <a:xfrm>
              <a:off x="7429501" y="4443411"/>
              <a:ext cx="380999" cy="2238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it-IT" sz="800"/>
                <a:t>0,08</a:t>
              </a:r>
            </a:p>
          </xdr:txBody>
        </xdr:sp>
        <xdr:sp macro="" textlink="">
          <xdr:nvSpPr>
            <xdr:cNvPr id="24" name="CasellaDiTesto 23"/>
            <xdr:cNvSpPr txBox="1"/>
          </xdr:nvSpPr>
          <xdr:spPr>
            <a:xfrm>
              <a:off x="7815263" y="4443411"/>
              <a:ext cx="380999" cy="2238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it-IT" sz="800"/>
                <a:t>0,04</a:t>
              </a:r>
            </a:p>
          </xdr:txBody>
        </xdr:sp>
        <xdr:sp macro="" textlink="">
          <xdr:nvSpPr>
            <xdr:cNvPr id="25" name="CasellaDiTesto 24"/>
            <xdr:cNvSpPr txBox="1"/>
          </xdr:nvSpPr>
          <xdr:spPr>
            <a:xfrm>
              <a:off x="8429625" y="4448173"/>
              <a:ext cx="380999" cy="2238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it-IT" sz="800"/>
                <a:t>0,12</a:t>
              </a:r>
            </a:p>
          </xdr:txBody>
        </xdr:sp>
        <xdr:sp macro="" textlink="">
          <xdr:nvSpPr>
            <xdr:cNvPr id="26" name="CasellaDiTesto 25"/>
            <xdr:cNvSpPr txBox="1"/>
          </xdr:nvSpPr>
          <xdr:spPr>
            <a:xfrm>
              <a:off x="8948737" y="4452935"/>
              <a:ext cx="380999" cy="2238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it-IT" sz="800"/>
                <a:t>0,02</a:t>
              </a:r>
            </a:p>
          </xdr:txBody>
        </xdr:sp>
      </xdr:grpSp>
      <xdr:sp macro="" textlink="">
        <xdr:nvSpPr>
          <xdr:cNvPr id="9" name="Rettangolo 8"/>
          <xdr:cNvSpPr/>
        </xdr:nvSpPr>
        <xdr:spPr>
          <a:xfrm>
            <a:off x="8196264" y="514351"/>
            <a:ext cx="457200" cy="3467100"/>
          </a:xfrm>
          <a:prstGeom prst="rect">
            <a:avLst/>
          </a:prstGeom>
          <a:pattFill prst="horzBrick">
            <a:fgClr>
              <a:schemeClr val="accent2">
                <a:lumMod val="75000"/>
              </a:schemeClr>
            </a:fgClr>
            <a:bgClr>
              <a:schemeClr val="bg1"/>
            </a:bgClr>
          </a:patt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  <xdr:sp macro="" textlink="">
        <xdr:nvSpPr>
          <xdr:cNvPr id="37" name="Rettangolo 36"/>
          <xdr:cNvSpPr/>
        </xdr:nvSpPr>
        <xdr:spPr>
          <a:xfrm>
            <a:off x="9001127" y="523876"/>
            <a:ext cx="871536" cy="3467100"/>
          </a:xfrm>
          <a:prstGeom prst="rect">
            <a:avLst/>
          </a:prstGeom>
          <a:pattFill prst="horzBrick">
            <a:fgClr>
              <a:schemeClr val="accent2">
                <a:lumMod val="75000"/>
              </a:schemeClr>
            </a:fgClr>
            <a:bgClr>
              <a:schemeClr val="bg1"/>
            </a:bgClr>
          </a:patt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  <xdr:sp macro="" textlink="">
        <xdr:nvSpPr>
          <xdr:cNvPr id="38" name="Rettangolo 37"/>
          <xdr:cNvSpPr/>
        </xdr:nvSpPr>
        <xdr:spPr>
          <a:xfrm>
            <a:off x="8091488" y="509589"/>
            <a:ext cx="80961" cy="34671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  <xdr:sp macro="" textlink="">
        <xdr:nvSpPr>
          <xdr:cNvPr id="39" name="Rettangolo 38"/>
          <xdr:cNvSpPr/>
        </xdr:nvSpPr>
        <xdr:spPr>
          <a:xfrm>
            <a:off x="9891714" y="523877"/>
            <a:ext cx="75600" cy="34671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  <xdr:sp macro="" textlink="">
        <xdr:nvSpPr>
          <xdr:cNvPr id="40" name="Rettangolo 39"/>
          <xdr:cNvSpPr/>
        </xdr:nvSpPr>
        <xdr:spPr>
          <a:xfrm>
            <a:off x="8682037" y="523877"/>
            <a:ext cx="288000" cy="3467100"/>
          </a:xfrm>
          <a:prstGeom prst="rect">
            <a:avLst/>
          </a:prstGeom>
          <a:pattFill prst="wdDnDiag">
            <a:fgClr>
              <a:schemeClr val="accent1"/>
            </a:fgClr>
            <a:bgClr>
              <a:schemeClr val="bg1"/>
            </a:bgClr>
          </a:patt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123825</xdr:rowOff>
    </xdr:from>
    <xdr:to>
      <xdr:col>6</xdr:col>
      <xdr:colOff>923925</xdr:colOff>
      <xdr:row>22</xdr:row>
      <xdr:rowOff>61912</xdr:rowOff>
    </xdr:to>
    <xdr:grpSp>
      <xdr:nvGrpSpPr>
        <xdr:cNvPr id="48" name="Gruppo 47"/>
        <xdr:cNvGrpSpPr/>
      </xdr:nvGrpSpPr>
      <xdr:grpSpPr>
        <a:xfrm>
          <a:off x="0" y="314325"/>
          <a:ext cx="4648200" cy="3938587"/>
          <a:chOff x="3343275" y="9067800"/>
          <a:chExt cx="4648200" cy="3938587"/>
        </a:xfrm>
      </xdr:grpSpPr>
      <xdr:grpSp>
        <xdr:nvGrpSpPr>
          <xdr:cNvPr id="30" name="Gruppo 29"/>
          <xdr:cNvGrpSpPr/>
        </xdr:nvGrpSpPr>
        <xdr:grpSpPr>
          <a:xfrm>
            <a:off x="3343275" y="9067800"/>
            <a:ext cx="4648200" cy="3938587"/>
            <a:chOff x="3343275" y="9067800"/>
            <a:chExt cx="4648200" cy="3938587"/>
          </a:xfrm>
        </xdr:grpSpPr>
        <xdr:grpSp>
          <xdr:nvGrpSpPr>
            <xdr:cNvPr id="28" name="Gruppo 27"/>
            <xdr:cNvGrpSpPr/>
          </xdr:nvGrpSpPr>
          <xdr:grpSpPr>
            <a:xfrm>
              <a:off x="3343275" y="9067800"/>
              <a:ext cx="4648200" cy="3938587"/>
              <a:chOff x="3067050" y="8305800"/>
              <a:chExt cx="4648200" cy="3938587"/>
            </a:xfrm>
          </xdr:grpSpPr>
          <xdr:cxnSp macro="">
            <xdr:nvCxnSpPr>
              <xdr:cNvPr id="20" name="Connettore diritto 19"/>
              <xdr:cNvCxnSpPr/>
            </xdr:nvCxnSpPr>
            <xdr:spPr>
              <a:xfrm flipH="1">
                <a:off x="4033193" y="8305800"/>
                <a:ext cx="12318" cy="3276600"/>
              </a:xfrm>
              <a:prstGeom prst="line">
                <a:avLst/>
              </a:prstGeom>
              <a:ln w="127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1" name="Connettore diritto 20"/>
              <xdr:cNvCxnSpPr/>
            </xdr:nvCxnSpPr>
            <xdr:spPr>
              <a:xfrm>
                <a:off x="4970993" y="8315340"/>
                <a:ext cx="6160" cy="3258000"/>
              </a:xfrm>
              <a:prstGeom prst="line">
                <a:avLst/>
              </a:prstGeom>
              <a:ln w="127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2" name="Connettore diritto 21"/>
              <xdr:cNvCxnSpPr/>
            </xdr:nvCxnSpPr>
            <xdr:spPr>
              <a:xfrm>
                <a:off x="5448901" y="8305815"/>
                <a:ext cx="6160" cy="3258000"/>
              </a:xfrm>
              <a:prstGeom prst="line">
                <a:avLst/>
              </a:prstGeom>
              <a:ln w="127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3" name="Connettore diritto 22"/>
              <xdr:cNvCxnSpPr/>
            </xdr:nvCxnSpPr>
            <xdr:spPr>
              <a:xfrm>
                <a:off x="6857256" y="8320103"/>
                <a:ext cx="6160" cy="3258000"/>
              </a:xfrm>
              <a:prstGeom prst="line">
                <a:avLst/>
              </a:prstGeom>
              <a:ln w="127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aphicFrame macro="">
            <xdr:nvGraphicFramePr>
              <xdr:cNvPr id="25" name="Grafico 24"/>
              <xdr:cNvGraphicFramePr>
                <a:graphicFrameLocks/>
              </xdr:cNvGraphicFramePr>
            </xdr:nvGraphicFramePr>
            <xdr:xfrm>
              <a:off x="3067050" y="8924925"/>
              <a:ext cx="4648200" cy="331946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cxnSp macro="">
            <xdr:nvCxnSpPr>
              <xdr:cNvPr id="26" name="Connettore diritto 25"/>
              <xdr:cNvCxnSpPr/>
            </xdr:nvCxnSpPr>
            <xdr:spPr>
              <a:xfrm>
                <a:off x="3786182" y="8305800"/>
                <a:ext cx="6160" cy="3258000"/>
              </a:xfrm>
              <a:prstGeom prst="line">
                <a:avLst/>
              </a:prstGeom>
              <a:ln w="127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7" name="Connettore diritto 26"/>
              <xdr:cNvCxnSpPr/>
            </xdr:nvCxnSpPr>
            <xdr:spPr>
              <a:xfrm>
                <a:off x="7119932" y="8324850"/>
                <a:ext cx="6160" cy="3258000"/>
              </a:xfrm>
              <a:prstGeom prst="line">
                <a:avLst/>
              </a:prstGeom>
              <a:ln w="127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9" name="Ovale 28"/>
            <xdr:cNvSpPr/>
          </xdr:nvSpPr>
          <xdr:spPr>
            <a:xfrm>
              <a:off x="5476874" y="11363325"/>
              <a:ext cx="600075" cy="552450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it-IT" sz="1100"/>
            </a:p>
          </xdr:txBody>
        </xdr:sp>
      </xdr:grpSp>
      <xdr:sp macro="" textlink="">
        <xdr:nvSpPr>
          <xdr:cNvPr id="45" name="CasellaDiTesto 44"/>
          <xdr:cNvSpPr txBox="1"/>
        </xdr:nvSpPr>
        <xdr:spPr>
          <a:xfrm>
            <a:off x="5915025" y="10896599"/>
            <a:ext cx="962025" cy="676275"/>
          </a:xfrm>
          <a:prstGeom prst="rect">
            <a:avLst/>
          </a:prstGeom>
          <a:noFill/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it-IT" sz="1100"/>
              <a:t>Zona a</a:t>
            </a:r>
            <a:r>
              <a:rPr lang="it-IT" sz="1100" baseline="0"/>
              <a:t> rischio di  condensa</a:t>
            </a:r>
            <a:endParaRPr lang="it-IT" sz="1100"/>
          </a:p>
        </xdr:txBody>
      </xdr:sp>
    </xdr:grpSp>
    <xdr:clientData/>
  </xdr:twoCellAnchor>
  <xdr:twoCellAnchor>
    <xdr:from>
      <xdr:col>6</xdr:col>
      <xdr:colOff>971550</xdr:colOff>
      <xdr:row>1</xdr:row>
      <xdr:rowOff>123825</xdr:rowOff>
    </xdr:from>
    <xdr:to>
      <xdr:col>13</xdr:col>
      <xdr:colOff>295275</xdr:colOff>
      <xdr:row>22</xdr:row>
      <xdr:rowOff>61912</xdr:rowOff>
    </xdr:to>
    <xdr:grpSp>
      <xdr:nvGrpSpPr>
        <xdr:cNvPr id="47" name="Gruppo 46"/>
        <xdr:cNvGrpSpPr/>
      </xdr:nvGrpSpPr>
      <xdr:grpSpPr>
        <a:xfrm>
          <a:off x="4695825" y="314325"/>
          <a:ext cx="4648200" cy="3938587"/>
          <a:chOff x="8315325" y="9182100"/>
          <a:chExt cx="4648200" cy="3938587"/>
        </a:xfrm>
      </xdr:grpSpPr>
      <xdr:grpSp>
        <xdr:nvGrpSpPr>
          <xdr:cNvPr id="44" name="Gruppo 43"/>
          <xdr:cNvGrpSpPr/>
        </xdr:nvGrpSpPr>
        <xdr:grpSpPr>
          <a:xfrm>
            <a:off x="8315325" y="9182100"/>
            <a:ext cx="4648200" cy="3938587"/>
            <a:chOff x="8315325" y="9182100"/>
            <a:chExt cx="4648200" cy="3938587"/>
          </a:xfrm>
        </xdr:grpSpPr>
        <xdr:grpSp>
          <xdr:nvGrpSpPr>
            <xdr:cNvPr id="32" name="Gruppo 31"/>
            <xdr:cNvGrpSpPr/>
          </xdr:nvGrpSpPr>
          <xdr:grpSpPr>
            <a:xfrm>
              <a:off x="8315325" y="9182100"/>
              <a:ext cx="4648200" cy="3938587"/>
              <a:chOff x="3067050" y="8305800"/>
              <a:chExt cx="4648200" cy="3938587"/>
            </a:xfrm>
          </xdr:grpSpPr>
          <xdr:cxnSp macro="">
            <xdr:nvCxnSpPr>
              <xdr:cNvPr id="34" name="Connettore diritto 33"/>
              <xdr:cNvCxnSpPr/>
            </xdr:nvCxnSpPr>
            <xdr:spPr>
              <a:xfrm flipH="1">
                <a:off x="4033193" y="8305800"/>
                <a:ext cx="12318" cy="3276600"/>
              </a:xfrm>
              <a:prstGeom prst="line">
                <a:avLst/>
              </a:prstGeom>
              <a:ln w="127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5" name="Connettore diritto 34"/>
              <xdr:cNvCxnSpPr/>
            </xdr:nvCxnSpPr>
            <xdr:spPr>
              <a:xfrm>
                <a:off x="4970993" y="8315340"/>
                <a:ext cx="6160" cy="3258000"/>
              </a:xfrm>
              <a:prstGeom prst="line">
                <a:avLst/>
              </a:prstGeom>
              <a:ln w="127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6" name="Connettore diritto 35"/>
              <xdr:cNvCxnSpPr/>
            </xdr:nvCxnSpPr>
            <xdr:spPr>
              <a:xfrm>
                <a:off x="5448901" y="8305815"/>
                <a:ext cx="6160" cy="3258000"/>
              </a:xfrm>
              <a:prstGeom prst="line">
                <a:avLst/>
              </a:prstGeom>
              <a:ln w="127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7" name="Connettore diritto 36"/>
              <xdr:cNvCxnSpPr/>
            </xdr:nvCxnSpPr>
            <xdr:spPr>
              <a:xfrm>
                <a:off x="6857256" y="8320103"/>
                <a:ext cx="6160" cy="3258000"/>
              </a:xfrm>
              <a:prstGeom prst="line">
                <a:avLst/>
              </a:prstGeom>
              <a:ln w="127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aphicFrame macro="">
            <xdr:nvGraphicFramePr>
              <xdr:cNvPr id="38" name="Grafico 37"/>
              <xdr:cNvGraphicFramePr>
                <a:graphicFrameLocks/>
              </xdr:cNvGraphicFramePr>
            </xdr:nvGraphicFramePr>
            <xdr:xfrm>
              <a:off x="3067050" y="8924925"/>
              <a:ext cx="4648200" cy="331946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cxnSp macro="">
            <xdr:nvCxnSpPr>
              <xdr:cNvPr id="39" name="Connettore diritto 38"/>
              <xdr:cNvCxnSpPr/>
            </xdr:nvCxnSpPr>
            <xdr:spPr>
              <a:xfrm>
                <a:off x="3786182" y="8305800"/>
                <a:ext cx="6160" cy="3258000"/>
              </a:xfrm>
              <a:prstGeom prst="line">
                <a:avLst/>
              </a:prstGeom>
              <a:ln w="127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0" name="Connettore diritto 39"/>
              <xdr:cNvCxnSpPr/>
            </xdr:nvCxnSpPr>
            <xdr:spPr>
              <a:xfrm>
                <a:off x="7119932" y="8324850"/>
                <a:ext cx="6160" cy="3258000"/>
              </a:xfrm>
              <a:prstGeom prst="line">
                <a:avLst/>
              </a:prstGeom>
              <a:ln w="127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43" name="Connettore 2 42"/>
            <xdr:cNvCxnSpPr/>
          </xdr:nvCxnSpPr>
          <xdr:spPr>
            <a:xfrm flipV="1">
              <a:off x="10715625" y="11425238"/>
              <a:ext cx="304800" cy="366713"/>
            </a:xfrm>
            <a:prstGeom prst="straightConnector1">
              <a:avLst/>
            </a:prstGeom>
            <a:ln w="19050">
              <a:solidFill>
                <a:srgbClr val="FF000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6" name="CasellaDiTesto 45"/>
          <xdr:cNvSpPr txBox="1"/>
        </xdr:nvSpPr>
        <xdr:spPr>
          <a:xfrm>
            <a:off x="10820400" y="11001375"/>
            <a:ext cx="1609725" cy="485775"/>
          </a:xfrm>
          <a:prstGeom prst="rect">
            <a:avLst/>
          </a:prstGeom>
          <a:noFill/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it-IT" sz="1100"/>
              <a:t>Punto di massimo </a:t>
            </a:r>
            <a:r>
              <a:rPr lang="it-IT" sz="1100" baseline="0"/>
              <a:t> rischio di  condensa</a:t>
            </a:r>
            <a:endParaRPr lang="it-IT" sz="1100"/>
          </a:p>
        </xdr:txBody>
      </xdr:sp>
    </xdr:grpSp>
    <xdr:clientData/>
  </xdr:twoCellAnchor>
  <xdr:twoCellAnchor>
    <xdr:from>
      <xdr:col>14</xdr:col>
      <xdr:colOff>228600</xdr:colOff>
      <xdr:row>0</xdr:row>
      <xdr:rowOff>19050</xdr:rowOff>
    </xdr:from>
    <xdr:to>
      <xdr:col>17</xdr:col>
      <xdr:colOff>600073</xdr:colOff>
      <xdr:row>23</xdr:row>
      <xdr:rowOff>47624</xdr:rowOff>
    </xdr:to>
    <xdr:grpSp>
      <xdr:nvGrpSpPr>
        <xdr:cNvPr id="74" name="Gruppo 73"/>
        <xdr:cNvGrpSpPr/>
      </xdr:nvGrpSpPr>
      <xdr:grpSpPr>
        <a:xfrm>
          <a:off x="9886950" y="19050"/>
          <a:ext cx="2200273" cy="4410074"/>
          <a:chOff x="7953375" y="500062"/>
          <a:chExt cx="2200273" cy="4410074"/>
        </a:xfrm>
      </xdr:grpSpPr>
      <xdr:grpSp>
        <xdr:nvGrpSpPr>
          <xdr:cNvPr id="75" name="Gruppo 74"/>
          <xdr:cNvGrpSpPr/>
        </xdr:nvGrpSpPr>
        <xdr:grpSpPr>
          <a:xfrm>
            <a:off x="7953375" y="500062"/>
            <a:ext cx="2200273" cy="4410074"/>
            <a:chOff x="7129463" y="552450"/>
            <a:chExt cx="2200273" cy="4124324"/>
          </a:xfrm>
        </xdr:grpSpPr>
        <xdr:grpSp>
          <xdr:nvGrpSpPr>
            <xdr:cNvPr id="81" name="Gruppo 80"/>
            <xdr:cNvGrpSpPr/>
          </xdr:nvGrpSpPr>
          <xdr:grpSpPr>
            <a:xfrm>
              <a:off x="7253307" y="552450"/>
              <a:ext cx="1919287" cy="3910595"/>
              <a:chOff x="7253307" y="552450"/>
              <a:chExt cx="1919287" cy="3910595"/>
            </a:xfrm>
          </xdr:grpSpPr>
          <xdr:grpSp>
            <xdr:nvGrpSpPr>
              <xdr:cNvPr id="87" name="Gruppo 86"/>
              <xdr:cNvGrpSpPr/>
            </xdr:nvGrpSpPr>
            <xdr:grpSpPr>
              <a:xfrm>
                <a:off x="7258050" y="552450"/>
                <a:ext cx="1900238" cy="3276600"/>
                <a:chOff x="7258050" y="381000"/>
                <a:chExt cx="1900238" cy="3276600"/>
              </a:xfrm>
            </xdr:grpSpPr>
            <xdr:sp macro="" textlink="">
              <xdr:nvSpPr>
                <xdr:cNvPr id="94" name="Rettangolo 93"/>
                <xdr:cNvSpPr/>
              </xdr:nvSpPr>
              <xdr:spPr>
                <a:xfrm>
                  <a:off x="7258050" y="390525"/>
                  <a:ext cx="1900238" cy="3257550"/>
                </a:xfrm>
                <a:prstGeom prst="rect">
                  <a:avLst/>
                </a:prstGeom>
                <a:noFill/>
                <a:ln w="190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it-IT" sz="1100"/>
                </a:p>
              </xdr:txBody>
            </xdr:sp>
            <xdr:cxnSp macro="">
              <xdr:nvCxnSpPr>
                <xdr:cNvPr id="95" name="Connettore diritto 94"/>
                <xdr:cNvCxnSpPr/>
              </xdr:nvCxnSpPr>
              <xdr:spPr>
                <a:xfrm flipH="1">
                  <a:off x="7353300" y="381000"/>
                  <a:ext cx="9525" cy="3276600"/>
                </a:xfrm>
                <a:prstGeom prst="line">
                  <a:avLst/>
                </a:prstGeom>
                <a:ln w="19050">
                  <a:solidFill>
                    <a:schemeClr val="tx1">
                      <a:lumMod val="50000"/>
                      <a:lumOff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6" name="Connettore diritto 95"/>
                <xdr:cNvCxnSpPr/>
              </xdr:nvCxnSpPr>
              <xdr:spPr>
                <a:xfrm>
                  <a:off x="7839076" y="390540"/>
                  <a:ext cx="4763" cy="3258000"/>
                </a:xfrm>
                <a:prstGeom prst="line">
                  <a:avLst/>
                </a:prstGeom>
                <a:ln w="19050">
                  <a:solidFill>
                    <a:schemeClr val="tx1">
                      <a:lumMod val="50000"/>
                      <a:lumOff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7" name="Connettore diritto 96"/>
                <xdr:cNvCxnSpPr/>
              </xdr:nvCxnSpPr>
              <xdr:spPr>
                <a:xfrm>
                  <a:off x="8153401" y="381015"/>
                  <a:ext cx="4763" cy="3258000"/>
                </a:xfrm>
                <a:prstGeom prst="line">
                  <a:avLst/>
                </a:prstGeom>
                <a:ln w="19050">
                  <a:solidFill>
                    <a:schemeClr val="tx1">
                      <a:lumMod val="50000"/>
                      <a:lumOff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8" name="Connettore diritto 97"/>
                <xdr:cNvCxnSpPr/>
              </xdr:nvCxnSpPr>
              <xdr:spPr>
                <a:xfrm>
                  <a:off x="9058276" y="395303"/>
                  <a:ext cx="4763" cy="3258000"/>
                </a:xfrm>
                <a:prstGeom prst="line">
                  <a:avLst/>
                </a:prstGeom>
                <a:ln w="19050">
                  <a:solidFill>
                    <a:schemeClr val="tx1">
                      <a:lumMod val="50000"/>
                      <a:lumOff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cxnSp macro="">
            <xdr:nvCxnSpPr>
              <xdr:cNvPr id="88" name="Connettore diritto 87"/>
              <xdr:cNvCxnSpPr/>
            </xdr:nvCxnSpPr>
            <xdr:spPr>
              <a:xfrm>
                <a:off x="7839075" y="3805271"/>
                <a:ext cx="4763" cy="643500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9" name="Connettore diritto 88"/>
              <xdr:cNvCxnSpPr/>
            </xdr:nvCxnSpPr>
            <xdr:spPr>
              <a:xfrm>
                <a:off x="9167831" y="3814795"/>
                <a:ext cx="4763" cy="643500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0" name="Connettore diritto 89"/>
              <xdr:cNvCxnSpPr/>
            </xdr:nvCxnSpPr>
            <xdr:spPr>
              <a:xfrm>
                <a:off x="9058293" y="3814782"/>
                <a:ext cx="4763" cy="643500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1" name="Connettore diritto 90"/>
              <xdr:cNvCxnSpPr/>
            </xdr:nvCxnSpPr>
            <xdr:spPr>
              <a:xfrm>
                <a:off x="7358080" y="3819545"/>
                <a:ext cx="4763" cy="643500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2" name="Connettore diritto 91"/>
              <xdr:cNvCxnSpPr/>
            </xdr:nvCxnSpPr>
            <xdr:spPr>
              <a:xfrm>
                <a:off x="8158164" y="3814787"/>
                <a:ext cx="4763" cy="643500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3" name="Connettore diritto 92"/>
              <xdr:cNvCxnSpPr/>
            </xdr:nvCxnSpPr>
            <xdr:spPr>
              <a:xfrm>
                <a:off x="7253307" y="3810034"/>
                <a:ext cx="4763" cy="643500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82" name="CasellaDiTesto 81"/>
            <xdr:cNvSpPr txBox="1"/>
          </xdr:nvSpPr>
          <xdr:spPr>
            <a:xfrm>
              <a:off x="7129463" y="4438649"/>
              <a:ext cx="380999" cy="2238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it-IT" sz="800"/>
                <a:t>0,02</a:t>
              </a:r>
            </a:p>
          </xdr:txBody>
        </xdr:sp>
        <xdr:sp macro="" textlink="">
          <xdr:nvSpPr>
            <xdr:cNvPr id="83" name="CasellaDiTesto 82"/>
            <xdr:cNvSpPr txBox="1"/>
          </xdr:nvSpPr>
          <xdr:spPr>
            <a:xfrm>
              <a:off x="7429501" y="4443411"/>
              <a:ext cx="380999" cy="2238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it-IT" sz="800"/>
                <a:t>0,08</a:t>
              </a:r>
            </a:p>
          </xdr:txBody>
        </xdr:sp>
        <xdr:sp macro="" textlink="">
          <xdr:nvSpPr>
            <xdr:cNvPr id="84" name="CasellaDiTesto 83"/>
            <xdr:cNvSpPr txBox="1"/>
          </xdr:nvSpPr>
          <xdr:spPr>
            <a:xfrm>
              <a:off x="7815263" y="4443411"/>
              <a:ext cx="380999" cy="2238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it-IT" sz="800"/>
                <a:t>0,04</a:t>
              </a:r>
            </a:p>
          </xdr:txBody>
        </xdr:sp>
        <xdr:sp macro="" textlink="">
          <xdr:nvSpPr>
            <xdr:cNvPr id="85" name="CasellaDiTesto 84"/>
            <xdr:cNvSpPr txBox="1"/>
          </xdr:nvSpPr>
          <xdr:spPr>
            <a:xfrm>
              <a:off x="8429625" y="4448173"/>
              <a:ext cx="380999" cy="2238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it-IT" sz="800"/>
                <a:t>0,12</a:t>
              </a:r>
            </a:p>
          </xdr:txBody>
        </xdr:sp>
        <xdr:sp macro="" textlink="">
          <xdr:nvSpPr>
            <xdr:cNvPr id="86" name="CasellaDiTesto 85"/>
            <xdr:cNvSpPr txBox="1"/>
          </xdr:nvSpPr>
          <xdr:spPr>
            <a:xfrm>
              <a:off x="8948737" y="4452935"/>
              <a:ext cx="380999" cy="2238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it-IT" sz="800"/>
                <a:t>0,02</a:t>
              </a:r>
            </a:p>
          </xdr:txBody>
        </xdr:sp>
      </xdr:grpSp>
      <xdr:sp macro="" textlink="">
        <xdr:nvSpPr>
          <xdr:cNvPr id="76" name="Rettangolo 75"/>
          <xdr:cNvSpPr/>
        </xdr:nvSpPr>
        <xdr:spPr>
          <a:xfrm>
            <a:off x="8196264" y="514351"/>
            <a:ext cx="457200" cy="3467100"/>
          </a:xfrm>
          <a:prstGeom prst="rect">
            <a:avLst/>
          </a:prstGeom>
          <a:pattFill prst="horzBrick">
            <a:fgClr>
              <a:schemeClr val="accent2">
                <a:lumMod val="75000"/>
              </a:schemeClr>
            </a:fgClr>
            <a:bgClr>
              <a:schemeClr val="bg1"/>
            </a:bgClr>
          </a:patt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  <xdr:sp macro="" textlink="">
        <xdr:nvSpPr>
          <xdr:cNvPr id="77" name="Rettangolo 76"/>
          <xdr:cNvSpPr/>
        </xdr:nvSpPr>
        <xdr:spPr>
          <a:xfrm>
            <a:off x="9001127" y="523876"/>
            <a:ext cx="871536" cy="3467100"/>
          </a:xfrm>
          <a:prstGeom prst="rect">
            <a:avLst/>
          </a:prstGeom>
          <a:pattFill prst="horzBrick">
            <a:fgClr>
              <a:schemeClr val="accent2">
                <a:lumMod val="75000"/>
              </a:schemeClr>
            </a:fgClr>
            <a:bgClr>
              <a:schemeClr val="bg1"/>
            </a:bgClr>
          </a:patt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  <xdr:sp macro="" textlink="">
        <xdr:nvSpPr>
          <xdr:cNvPr id="78" name="Rettangolo 77"/>
          <xdr:cNvSpPr/>
        </xdr:nvSpPr>
        <xdr:spPr>
          <a:xfrm>
            <a:off x="8091488" y="509589"/>
            <a:ext cx="80961" cy="34671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  <xdr:sp macro="" textlink="">
        <xdr:nvSpPr>
          <xdr:cNvPr id="79" name="Rettangolo 78"/>
          <xdr:cNvSpPr/>
        </xdr:nvSpPr>
        <xdr:spPr>
          <a:xfrm>
            <a:off x="9891714" y="523877"/>
            <a:ext cx="75600" cy="34671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  <xdr:sp macro="" textlink="">
        <xdr:nvSpPr>
          <xdr:cNvPr id="80" name="Rettangolo 79"/>
          <xdr:cNvSpPr/>
        </xdr:nvSpPr>
        <xdr:spPr>
          <a:xfrm>
            <a:off x="8682037" y="523877"/>
            <a:ext cx="288000" cy="3467100"/>
          </a:xfrm>
          <a:prstGeom prst="rect">
            <a:avLst/>
          </a:prstGeom>
          <a:pattFill prst="wdDnDiag">
            <a:fgClr>
              <a:schemeClr val="accent1"/>
            </a:fgClr>
            <a:bgClr>
              <a:schemeClr val="bg1"/>
            </a:bgClr>
          </a:patt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A25" zoomScaleNormal="100" workbookViewId="0">
      <selection activeCell="I25" sqref="I25"/>
    </sheetView>
  </sheetViews>
  <sheetFormatPr defaultRowHeight="15" x14ac:dyDescent="0.25"/>
  <cols>
    <col min="3" max="3" width="9.7109375" bestFit="1" customWidth="1"/>
    <col min="4" max="6" width="9.28515625" bestFit="1" customWidth="1"/>
    <col min="7" max="7" width="9.42578125" customWidth="1"/>
    <col min="8" max="8" width="9.28515625" bestFit="1" customWidth="1"/>
    <col min="9" max="9" width="12.7109375" bestFit="1" customWidth="1"/>
    <col min="10" max="10" width="7.5703125" bestFit="1" customWidth="1"/>
  </cols>
  <sheetData>
    <row r="1" spans="1:9" s="5" customFormat="1" ht="18.75" x14ac:dyDescent="0.3">
      <c r="A1" s="5" t="s">
        <v>18</v>
      </c>
    </row>
    <row r="2" spans="1:9" s="5" customFormat="1" ht="18.75" x14ac:dyDescent="0.3"/>
    <row r="4" spans="1:9" x14ac:dyDescent="0.25">
      <c r="A4" s="7" t="s">
        <v>12</v>
      </c>
      <c r="B4" s="12">
        <v>20</v>
      </c>
      <c r="C4" s="12"/>
      <c r="D4" s="7" t="s">
        <v>45</v>
      </c>
      <c r="E4" s="12">
        <v>0.5</v>
      </c>
    </row>
    <row r="5" spans="1:9" x14ac:dyDescent="0.25">
      <c r="A5" s="7" t="s">
        <v>13</v>
      </c>
      <c r="B5" s="12">
        <v>-5</v>
      </c>
      <c r="C5" s="12"/>
      <c r="D5" s="7" t="s">
        <v>46</v>
      </c>
      <c r="E5" s="12">
        <v>0.7</v>
      </c>
    </row>
    <row r="7" spans="1:9" ht="18" x14ac:dyDescent="0.35">
      <c r="C7" s="6" t="s">
        <v>5</v>
      </c>
      <c r="D7" s="7" t="s">
        <v>6</v>
      </c>
      <c r="E7" s="6" t="s">
        <v>7</v>
      </c>
      <c r="F7" s="6" t="s">
        <v>8</v>
      </c>
      <c r="G7" s="7" t="s">
        <v>19</v>
      </c>
      <c r="H7" s="7" t="s">
        <v>20</v>
      </c>
    </row>
    <row r="8" spans="1:9" ht="17.25" x14ac:dyDescent="0.25">
      <c r="C8" s="12" t="s">
        <v>49</v>
      </c>
      <c r="D8" s="12" t="s">
        <v>50</v>
      </c>
      <c r="E8" s="12" t="s">
        <v>51</v>
      </c>
      <c r="F8" s="12" t="s">
        <v>52</v>
      </c>
      <c r="G8" s="12" t="s">
        <v>53</v>
      </c>
      <c r="H8" s="12" t="s">
        <v>54</v>
      </c>
    </row>
    <row r="9" spans="1:9" x14ac:dyDescent="0.25">
      <c r="A9" s="4" t="s">
        <v>0</v>
      </c>
      <c r="C9" s="1">
        <v>8</v>
      </c>
      <c r="D9" s="1"/>
      <c r="E9" s="1"/>
      <c r="F9" s="1"/>
      <c r="G9" s="1">
        <f>1/C9</f>
        <v>0.125</v>
      </c>
      <c r="H9" s="1"/>
      <c r="I9" s="1"/>
    </row>
    <row r="10" spans="1:9" x14ac:dyDescent="0.25">
      <c r="A10" s="4" t="s">
        <v>1</v>
      </c>
      <c r="C10" s="1"/>
      <c r="D10" s="1">
        <v>0.02</v>
      </c>
      <c r="E10" s="1">
        <v>0.9</v>
      </c>
      <c r="F10" s="2">
        <v>3.4999999999999998E-10</v>
      </c>
      <c r="G10" s="1">
        <f>D10/E10</f>
        <v>2.2222222222222223E-2</v>
      </c>
      <c r="H10" s="2">
        <f>D10/F10</f>
        <v>57142857.142857149</v>
      </c>
    </row>
    <row r="11" spans="1:9" x14ac:dyDescent="0.25">
      <c r="A11" s="4" t="s">
        <v>2</v>
      </c>
      <c r="C11" s="1"/>
      <c r="D11" s="1">
        <v>0.08</v>
      </c>
      <c r="E11" s="1">
        <v>1</v>
      </c>
      <c r="F11" s="2">
        <v>2.3000000000000001E-10</v>
      </c>
      <c r="G11" s="1">
        <f t="shared" ref="G11:G14" si="0">D11/E11</f>
        <v>0.08</v>
      </c>
      <c r="H11" s="2">
        <f t="shared" ref="H11:H14" si="1">D11/F11</f>
        <v>347826086.95652175</v>
      </c>
      <c r="I11" s="1"/>
    </row>
    <row r="12" spans="1:9" x14ac:dyDescent="0.25">
      <c r="A12" s="4" t="s">
        <v>3</v>
      </c>
      <c r="C12" s="1"/>
      <c r="D12" s="1">
        <v>0.04</v>
      </c>
      <c r="E12" s="1">
        <v>0.04</v>
      </c>
      <c r="F12" s="2">
        <v>5.2000000000000001E-11</v>
      </c>
      <c r="G12" s="1">
        <f t="shared" si="0"/>
        <v>1</v>
      </c>
      <c r="H12" s="2">
        <f t="shared" si="1"/>
        <v>769230769.23076928</v>
      </c>
      <c r="I12" s="1"/>
    </row>
    <row r="13" spans="1:9" x14ac:dyDescent="0.25">
      <c r="A13" s="4" t="s">
        <v>2</v>
      </c>
      <c r="C13" s="1"/>
      <c r="D13" s="1">
        <v>0.12</v>
      </c>
      <c r="E13" s="1">
        <v>1.4</v>
      </c>
      <c r="F13" s="2">
        <v>2.3000000000000001E-10</v>
      </c>
      <c r="G13" s="1">
        <f t="shared" si="0"/>
        <v>8.5714285714285715E-2</v>
      </c>
      <c r="H13" s="2">
        <f t="shared" si="1"/>
        <v>521739130.43478256</v>
      </c>
      <c r="I13" s="1"/>
    </row>
    <row r="14" spans="1:9" x14ac:dyDescent="0.25">
      <c r="A14" s="4" t="s">
        <v>1</v>
      </c>
      <c r="C14" s="1"/>
      <c r="D14" s="1">
        <v>0.02</v>
      </c>
      <c r="E14" s="1">
        <v>1.1000000000000001</v>
      </c>
      <c r="F14" s="2">
        <v>2.1E-10</v>
      </c>
      <c r="G14" s="1">
        <f t="shared" si="0"/>
        <v>1.8181818181818181E-2</v>
      </c>
      <c r="H14" s="2">
        <f t="shared" si="1"/>
        <v>95238095.238095239</v>
      </c>
      <c r="I14" s="1"/>
    </row>
    <row r="15" spans="1:9" x14ac:dyDescent="0.25">
      <c r="A15" s="4" t="s">
        <v>4</v>
      </c>
      <c r="C15" s="1">
        <v>23</v>
      </c>
      <c r="D15" s="1"/>
      <c r="E15" s="1"/>
      <c r="F15" s="1"/>
      <c r="G15" s="1">
        <f>1/C15</f>
        <v>4.3478260869565216E-2</v>
      </c>
      <c r="H15" s="1"/>
      <c r="I15" s="1"/>
    </row>
    <row r="16" spans="1:9" x14ac:dyDescent="0.25">
      <c r="F16" s="4" t="s">
        <v>9</v>
      </c>
      <c r="G16" s="8">
        <f>SUM(G9:G15)</f>
        <v>1.3745965869878911</v>
      </c>
      <c r="H16" s="9">
        <f>SUM(H9:H15)</f>
        <v>1791176939.003026</v>
      </c>
    </row>
    <row r="19" spans="1:16" ht="17.25" x14ac:dyDescent="0.25">
      <c r="A19" s="13" t="s">
        <v>10</v>
      </c>
      <c r="D19" s="14">
        <f>1/G16</f>
        <v>0.72748616537108357</v>
      </c>
      <c r="E19" s="12" t="s">
        <v>49</v>
      </c>
      <c r="G19" s="4" t="s">
        <v>14</v>
      </c>
      <c r="I19" s="14">
        <f>D19*(B4-B5)</f>
        <v>18.18715413427709</v>
      </c>
      <c r="J19" s="12" t="s">
        <v>55</v>
      </c>
    </row>
    <row r="20" spans="1:16" ht="17.25" x14ac:dyDescent="0.25">
      <c r="A20" s="4" t="s">
        <v>11</v>
      </c>
      <c r="D20" s="15">
        <f>1/H16</f>
        <v>5.582921364299178E-10</v>
      </c>
      <c r="E20" s="12" t="s">
        <v>56</v>
      </c>
      <c r="G20" s="4" t="s">
        <v>48</v>
      </c>
      <c r="I20" s="13">
        <f>D20*(H23-H24)</f>
        <v>4.8783035948652696E-7</v>
      </c>
      <c r="J20" s="12" t="s">
        <v>57</v>
      </c>
    </row>
    <row r="23" spans="1:16" x14ac:dyDescent="0.25">
      <c r="G23" s="7" t="s">
        <v>15</v>
      </c>
      <c r="H23" s="11">
        <f>E4*E26</f>
        <v>1168.4755719011682</v>
      </c>
    </row>
    <row r="24" spans="1:16" x14ac:dyDescent="0.25">
      <c r="G24" s="7" t="s">
        <v>16</v>
      </c>
      <c r="H24" s="11">
        <f>E5*E33</f>
        <v>294.6850818433449</v>
      </c>
    </row>
    <row r="26" spans="1:16" ht="18" x14ac:dyDescent="0.35">
      <c r="A26" s="7" t="s">
        <v>21</v>
      </c>
      <c r="B26" s="10">
        <v>20</v>
      </c>
      <c r="D26" s="7" t="s">
        <v>29</v>
      </c>
      <c r="E26" s="11">
        <f>610.5*(P28^(17.269*B26/(237.3+B26)))</f>
        <v>2336.9511438023364</v>
      </c>
      <c r="G26" s="7" t="s">
        <v>37</v>
      </c>
      <c r="H26" s="11">
        <f>H23</f>
        <v>1168.4755719011682</v>
      </c>
      <c r="N26" s="4" t="s">
        <v>47</v>
      </c>
    </row>
    <row r="27" spans="1:16" ht="18" x14ac:dyDescent="0.35">
      <c r="A27" s="7" t="s">
        <v>22</v>
      </c>
      <c r="B27" s="10">
        <f>B4-I19*(G9)</f>
        <v>17.726605733215365</v>
      </c>
      <c r="D27" s="7" t="s">
        <v>30</v>
      </c>
      <c r="E27" s="11">
        <f>610.5*(P28^(17.269*B27/(237.3+B27)))</f>
        <v>2027.63749848679</v>
      </c>
      <c r="G27" s="7" t="s">
        <v>38</v>
      </c>
      <c r="H27" s="11">
        <f>H26</f>
        <v>1168.4755719011682</v>
      </c>
      <c r="N27" s="2">
        <f>SUM(H10:H12)</f>
        <v>1174199713.3301482</v>
      </c>
    </row>
    <row r="28" spans="1:16" ht="18" x14ac:dyDescent="0.35">
      <c r="A28" s="7" t="s">
        <v>23</v>
      </c>
      <c r="B28" s="10">
        <f>B4-I19*SUM(G9:G10)</f>
        <v>17.322446752453651</v>
      </c>
      <c r="D28" s="7" t="s">
        <v>31</v>
      </c>
      <c r="E28" s="11">
        <f>610.5*(P28^(17.269*B28/(237.3+B28)))</f>
        <v>1976.575406211525</v>
      </c>
      <c r="G28" s="7" t="s">
        <v>39</v>
      </c>
      <c r="H28" s="11">
        <f>H27-I20*H10</f>
        <v>1140.599551359081</v>
      </c>
      <c r="N28" s="4" t="s">
        <v>17</v>
      </c>
      <c r="P28">
        <v>2.7182818284590402</v>
      </c>
    </row>
    <row r="29" spans="1:16" ht="18" x14ac:dyDescent="0.35">
      <c r="A29" s="7" t="s">
        <v>24</v>
      </c>
      <c r="B29" s="10">
        <f>B4-I19*SUM(G9:G11)</f>
        <v>15.867474421711483</v>
      </c>
      <c r="D29" s="7" t="s">
        <v>32</v>
      </c>
      <c r="E29" s="11">
        <f>610.5*(P28^(17.269*B29/(237.3+B29)))</f>
        <v>1801.9536437877803</v>
      </c>
      <c r="G29" s="7" t="s">
        <v>40</v>
      </c>
      <c r="H29" s="11">
        <f>H27-I20*SUM(H10:H11)</f>
        <v>970.91942632028895</v>
      </c>
    </row>
    <row r="30" spans="1:16" ht="18" x14ac:dyDescent="0.35">
      <c r="A30" s="7" t="s">
        <v>25</v>
      </c>
      <c r="B30" s="10">
        <f>B4-I19*SUM(G9:G12)</f>
        <v>-2.3196797125656055</v>
      </c>
      <c r="D30" s="7" t="s">
        <v>33</v>
      </c>
      <c r="E30" s="11">
        <f>610.5*(P28^(17.269*B30/(237.3+B30)))</f>
        <v>514.81216543975131</v>
      </c>
      <c r="G30" s="7" t="s">
        <v>41</v>
      </c>
      <c r="H30" s="11">
        <f>H27-I20*SUM(H10:H12)</f>
        <v>595.66530363834511</v>
      </c>
    </row>
    <row r="31" spans="1:16" ht="18" x14ac:dyDescent="0.35">
      <c r="A31" s="7" t="s">
        <v>26</v>
      </c>
      <c r="B31" s="10">
        <f>B4-I19*SUM(G9:G13)</f>
        <v>-3.8785786383607856</v>
      </c>
      <c r="D31" s="7" t="s">
        <v>34</v>
      </c>
      <c r="E31" s="11">
        <f>610.5*(P28^(17.269*B31/(237.3+B31)))</f>
        <v>458.21248434327549</v>
      </c>
      <c r="G31" s="7" t="s">
        <v>42</v>
      </c>
      <c r="H31" s="11">
        <f>H27-I20*SUM(H10:H13)</f>
        <v>341.14511608015721</v>
      </c>
    </row>
    <row r="32" spans="1:16" ht="18" x14ac:dyDescent="0.35">
      <c r="A32" s="7" t="s">
        <v>27</v>
      </c>
      <c r="B32" s="10">
        <f>B4-I19*SUM(G9:G14)</f>
        <v>-4.20925416807491</v>
      </c>
      <c r="D32" s="7" t="s">
        <v>35</v>
      </c>
      <c r="E32" s="11">
        <f>610.5*(P28^(17.269*B32/(237.3+B32)))</f>
        <v>446.94125849314025</v>
      </c>
      <c r="G32" s="7" t="s">
        <v>43</v>
      </c>
      <c r="H32" s="11">
        <f>H33</f>
        <v>294.6850818433449</v>
      </c>
    </row>
    <row r="33" spans="1:8" ht="18" x14ac:dyDescent="0.35">
      <c r="A33" s="7" t="s">
        <v>28</v>
      </c>
      <c r="B33" s="10">
        <v>-5</v>
      </c>
      <c r="D33" s="7" t="s">
        <v>36</v>
      </c>
      <c r="E33" s="11">
        <f>610.5*(P28^(17.269*B33/(237.3+B33)))</f>
        <v>420.97868834763557</v>
      </c>
      <c r="G33" s="7" t="s">
        <v>44</v>
      </c>
      <c r="H33" s="11">
        <f>H24</f>
        <v>294.6850818433449</v>
      </c>
    </row>
    <row r="34" spans="1:8" x14ac:dyDescent="0.25">
      <c r="C34" s="1"/>
    </row>
    <row r="36" spans="1:8" ht="18" x14ac:dyDescent="0.35">
      <c r="C36" s="7" t="s">
        <v>59</v>
      </c>
      <c r="D36" s="7" t="s">
        <v>58</v>
      </c>
    </row>
    <row r="37" spans="1:8" x14ac:dyDescent="0.25">
      <c r="B37">
        <v>-1</v>
      </c>
      <c r="C37" s="11">
        <v>2336.9511438023364</v>
      </c>
      <c r="D37" s="11">
        <v>1168.4755719011682</v>
      </c>
    </row>
    <row r="38" spans="1:8" x14ac:dyDescent="0.25">
      <c r="B38">
        <v>0</v>
      </c>
      <c r="C38" s="11">
        <v>2027.63749848679</v>
      </c>
      <c r="D38" s="11">
        <v>1168.4755719011682</v>
      </c>
    </row>
    <row r="39" spans="1:8" x14ac:dyDescent="0.25">
      <c r="B39">
        <v>2</v>
      </c>
      <c r="C39" s="11">
        <v>1976.575406211525</v>
      </c>
      <c r="D39" s="11">
        <v>1140.599551359081</v>
      </c>
    </row>
    <row r="40" spans="1:8" x14ac:dyDescent="0.25">
      <c r="B40">
        <v>10</v>
      </c>
      <c r="C40" s="11">
        <v>1801.9536437877803</v>
      </c>
      <c r="D40" s="11">
        <v>970.91942632028895</v>
      </c>
    </row>
    <row r="41" spans="1:8" x14ac:dyDescent="0.25">
      <c r="B41">
        <v>14</v>
      </c>
      <c r="C41" s="11">
        <v>514.81216543975131</v>
      </c>
      <c r="D41" s="11">
        <v>595.66530363834511</v>
      </c>
    </row>
    <row r="42" spans="1:8" x14ac:dyDescent="0.25">
      <c r="B42">
        <v>26</v>
      </c>
      <c r="C42" s="11">
        <v>458.21248434327549</v>
      </c>
      <c r="D42" s="11">
        <v>341.14511608015721</v>
      </c>
    </row>
    <row r="43" spans="1:8" x14ac:dyDescent="0.25">
      <c r="B43">
        <v>28</v>
      </c>
      <c r="C43" s="11">
        <v>446.94125849314025</v>
      </c>
      <c r="D43" s="11">
        <v>294.6850818433449</v>
      </c>
    </row>
    <row r="44" spans="1:8" x14ac:dyDescent="0.25">
      <c r="B44">
        <v>29</v>
      </c>
      <c r="C44" s="11">
        <v>420.97868834763557</v>
      </c>
      <c r="D44" s="11">
        <v>294.6850818433449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17"/>
  <sheetViews>
    <sheetView tabSelected="1" zoomScaleNormal="100" workbookViewId="0">
      <selection activeCell="P29" sqref="P29"/>
    </sheetView>
  </sheetViews>
  <sheetFormatPr defaultRowHeight="15" x14ac:dyDescent="0.25"/>
  <cols>
    <col min="3" max="3" width="9.7109375" bestFit="1" customWidth="1"/>
    <col min="4" max="6" width="9.28515625" bestFit="1" customWidth="1"/>
    <col min="7" max="7" width="16.7109375" bestFit="1" customWidth="1"/>
    <col min="8" max="8" width="9.28515625" bestFit="1" customWidth="1"/>
    <col min="9" max="9" width="12.7109375" bestFit="1" customWidth="1"/>
    <col min="10" max="10" width="13.7109375" bestFit="1" customWidth="1"/>
  </cols>
  <sheetData>
    <row r="1" spans="3:10" x14ac:dyDescent="0.25">
      <c r="C1" s="1"/>
      <c r="G1" s="3"/>
    </row>
    <row r="2" spans="3:10" x14ac:dyDescent="0.25">
      <c r="C2" s="1"/>
      <c r="G2" s="3"/>
    </row>
    <row r="3" spans="3:10" x14ac:dyDescent="0.25">
      <c r="C3" s="1"/>
      <c r="G3" s="3"/>
    </row>
    <row r="4" spans="3:10" x14ac:dyDescent="0.25">
      <c r="C4" s="1"/>
      <c r="G4" s="3"/>
    </row>
    <row r="5" spans="3:10" x14ac:dyDescent="0.25">
      <c r="C5" s="1"/>
      <c r="G5" s="3"/>
    </row>
    <row r="6" spans="3:10" x14ac:dyDescent="0.25">
      <c r="C6" s="1"/>
      <c r="G6" s="3"/>
      <c r="J6" s="1"/>
    </row>
    <row r="7" spans="3:10" x14ac:dyDescent="0.25">
      <c r="C7" s="1"/>
      <c r="G7" s="3"/>
      <c r="J7" s="1"/>
    </row>
    <row r="8" spans="3:10" x14ac:dyDescent="0.25">
      <c r="C8" s="1"/>
      <c r="G8" s="3"/>
    </row>
    <row r="9" spans="3:10" x14ac:dyDescent="0.25">
      <c r="C9" s="1"/>
    </row>
    <row r="10" spans="3:10" x14ac:dyDescent="0.25">
      <c r="C10" s="3"/>
      <c r="I10" s="3"/>
      <c r="J10" s="3"/>
    </row>
    <row r="11" spans="3:10" x14ac:dyDescent="0.25">
      <c r="C11" s="3"/>
      <c r="I11" s="3"/>
      <c r="J11" s="3"/>
    </row>
    <row r="12" spans="3:10" x14ac:dyDescent="0.25">
      <c r="C12" s="3"/>
      <c r="I12" s="3"/>
      <c r="J12" s="3"/>
    </row>
    <row r="13" spans="3:10" x14ac:dyDescent="0.25">
      <c r="C13" s="3"/>
      <c r="I13" s="3"/>
      <c r="J13" s="3"/>
    </row>
    <row r="14" spans="3:10" x14ac:dyDescent="0.25">
      <c r="C14" s="3"/>
      <c r="I14" s="3"/>
      <c r="J14" s="3"/>
    </row>
    <row r="15" spans="3:10" x14ac:dyDescent="0.25">
      <c r="C15" s="3"/>
      <c r="I15" s="3"/>
      <c r="J15" s="3"/>
    </row>
    <row r="16" spans="3:10" x14ac:dyDescent="0.25">
      <c r="C16" s="3"/>
      <c r="I16" s="3"/>
      <c r="J16" s="3"/>
    </row>
    <row r="17" spans="3:10" x14ac:dyDescent="0.25">
      <c r="C17" s="3"/>
      <c r="I17" s="3"/>
      <c r="J17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Zazzini</dc:creator>
  <cp:lastModifiedBy>Paolo Zazzini</cp:lastModifiedBy>
  <dcterms:created xsi:type="dcterms:W3CDTF">2024-05-22T08:05:45Z</dcterms:created>
  <dcterms:modified xsi:type="dcterms:W3CDTF">2024-05-22T10:55:03Z</dcterms:modified>
</cp:coreProperties>
</file>